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740E4ED9-6CC4-49CF-ABAB-0D781125879C}" xr6:coauthVersionLast="47" xr6:coauthVersionMax="47" xr10:uidLastSave="{00000000-0000-0000-0000-000000000000}"/>
  <bookViews>
    <workbookView xWindow="-120" yWindow="-120" windowWidth="20730" windowHeight="11160" activeTab="2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3" i="1" l="1"/>
  <c r="G11" i="1"/>
  <c r="G8" i="1"/>
  <c r="F14" i="1"/>
  <c r="D10" i="3" s="1"/>
  <c r="E14" i="1"/>
  <c r="C10" i="3" s="1"/>
  <c r="E33" i="2"/>
  <c r="E31" i="2"/>
  <c r="E28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C22" i="2"/>
  <c r="E12" i="2"/>
  <c r="E11" i="2"/>
  <c r="D10" i="2"/>
  <c r="C10" i="2"/>
  <c r="E22" i="2" l="1"/>
  <c r="G14" i="1"/>
  <c r="E30" i="2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<sst xmlns="http://schemas.openxmlformats.org/spreadsheetml/2006/main" count="107" uniqueCount="98">
  <si>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</si>
  <si>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</si>
  <si>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</si>
  <si>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</si>
  <si>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</si>
  <si>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</si>
  <si>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</si>
  <si>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</si>
  <si>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</si>
  <si>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</si>
  <si>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</si>
  <si>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</si>
  <si>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</si>
  <si>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</si>
  <si>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</si>
  <si>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</si>
  <si>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</si>
  <si>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</si>
  <si>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</si>
  <si>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</si>
  <si>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</si>
  <si>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</si>
  <si>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</si>
  <si>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</si>
  <si>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</si>
  <si>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</si>
  <si>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</si>
  <si>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</si>
  <si>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</si>
  <si>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</si>
  <si>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</si>
  <si>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</si>
  <si>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</si>
  <si>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</si>
  <si>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</si>
  <si>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</si>
  <si>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</si>
  <si>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</si>
  <si>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</si>
  <si>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</si>
  <si>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</si>
  <si>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</si>
  <si>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</si>
  <si>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</si>
  <si>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</si>
  <si>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</si>
  <si>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</si>
  <si>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</si>
  <si>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</si>
  <si>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</si>
  <si>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</si>
  <si>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</si>
  <si>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</si>
  <si>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</si>
  <si>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</si>
  <si>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</si>
  <si>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</si>
  <si>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</si>
  <si>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</si>
  <si>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</si>
  <si>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</si>
  <si>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</si>
  <si>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</si>
  <si>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</si>
  <si>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</si>
  <si>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</si>
  <si>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</si>
  <si>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</si>
  <si>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</si>
  <si>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</si>
  <si>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</si>
  <si>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</si>
  <si>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</si>
  <si>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</si>
  <si>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</si>
  <si>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</si>
  <si>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</si>
  <si>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</si>
  <si>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</si>
  <si>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</si>
  <si>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</si>
  <si>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</si>
  <si>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</si>
  <si>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</si>
  <si>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</si>
  <si>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</si>
  <si>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</si>
  <si>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</si>
  <si>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</si>
  <si>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</si>
  <si>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</si>
  <si>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</si>
  <si>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</si>
  <si>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</si>
  <si>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</si>
  <si>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за 2 квартал  2022 год                  </t>
  </si>
  <si>
    <t xml:space="preserve"> за 2 квартал  2022 год                  </t>
  </si>
  <si>
    <t xml:space="preserve"> Усть-погожинского сельского поселения за 2 квартал  2022 год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</si>
</sst>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topLeftCell="A11" workbookViewId="0">
      <selection activeCell="F14" sqref="F14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3" t="s">
        <v>95</v>
      </c>
      <c r="D5" s="33"/>
      <c r="E5" s="33"/>
      <c r="F5" s="33"/>
      <c r="G5" s="33"/>
      <c r="H5" s="5"/>
      <c r="I5" s="5"/>
      <c r="J5" s="5"/>
      <c r="K5" s="5"/>
    </row>
    <row r="6" spans="1:12" ht="15.75" customHeight="1" thickBot="1" x14ac:dyDescent="0.3">
      <c r="A6" s="34" t="s">
        <v>1</v>
      </c>
      <c r="B6" s="34"/>
      <c r="C6" s="34"/>
      <c r="D6" s="34"/>
      <c r="E6" s="34"/>
      <c r="F6" s="34"/>
      <c r="G6" s="34"/>
      <c r="H6" s="34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1645.1</v>
      </c>
      <c r="F8" s="8">
        <v>630.4</v>
      </c>
      <c r="G8" s="32">
        <f>F8/E8*100</f>
        <v>38.319858975138288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13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0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2.2999999999999998</v>
      </c>
      <c r="F11" s="8">
        <v>23</v>
      </c>
      <c r="G11" s="32">
        <f>F11/E11*100</f>
        <v>1000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0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5505.7</v>
      </c>
      <c r="F13" s="8">
        <v>1984.9</v>
      </c>
      <c r="G13" s="32">
        <f>F13/E13*100</f>
        <v>36.05172820894709</v>
      </c>
    </row>
    <row r="14" spans="1:12" ht="44.25" customHeight="1" thickBot="1" x14ac:dyDescent="0.3">
      <c r="B14" s="9"/>
      <c r="C14" s="10" t="s">
        <v>21</v>
      </c>
      <c r="D14" s="10"/>
      <c r="E14" s="2">
        <f>SUM(E8:E13)</f>
        <v>7153.0999999999995</v>
      </c>
      <c r="F14" s="2">
        <f>SUM(F8:F13)</f>
        <v>2651.3</v>
      </c>
      <c r="G14" s="32">
        <f>F14/E14*100</f>
        <v>37.06504872013533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topLeftCell="A25" zoomScaleNormal="100" zoomScaleSheetLayoutView="100" workbookViewId="0">
      <selection activeCell="D32" sqref="D32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3" t="s">
        <v>76</v>
      </c>
      <c r="B1" s="33"/>
      <c r="C1" s="33"/>
      <c r="D1" s="33"/>
      <c r="E1" s="33"/>
      <c r="F1" s="33"/>
    </row>
    <row r="2" spans="1:6" ht="23.25" customHeight="1" x14ac:dyDescent="0.25">
      <c r="A2" s="33" t="s">
        <v>72</v>
      </c>
      <c r="B2" s="33"/>
      <c r="C2" s="33"/>
      <c r="D2" s="33"/>
      <c r="E2" s="33"/>
      <c r="F2" s="1"/>
    </row>
    <row r="3" spans="1:6" ht="24.75" customHeight="1" x14ac:dyDescent="0.25">
      <c r="A3" s="33" t="s">
        <v>73</v>
      </c>
      <c r="B3" s="33"/>
      <c r="C3" s="33"/>
      <c r="D3" s="33"/>
      <c r="E3" s="33"/>
    </row>
    <row r="4" spans="1:6" ht="27" customHeight="1" x14ac:dyDescent="0.25">
      <c r="A4" s="33" t="s">
        <v>74</v>
      </c>
      <c r="B4" s="33"/>
      <c r="C4" s="33"/>
      <c r="D4" s="33"/>
      <c r="E4" s="1"/>
    </row>
    <row r="5" spans="1:6" ht="27" customHeight="1" x14ac:dyDescent="0.25">
      <c r="A5" s="1"/>
      <c r="B5" s="33" t="s">
        <v>96</v>
      </c>
      <c r="C5" s="33"/>
      <c r="D5" s="33"/>
      <c r="E5" s="1"/>
    </row>
    <row r="6" spans="1:6" ht="14.25" customHeight="1" thickBot="1" x14ac:dyDescent="0.3">
      <c r="A6" s="34" t="s">
        <v>77</v>
      </c>
      <c r="B6" s="34"/>
      <c r="C6" s="34"/>
      <c r="D6" s="34"/>
      <c r="E6" s="34"/>
    </row>
    <row r="7" spans="1:6" ht="29.25" customHeight="1" x14ac:dyDescent="0.25">
      <c r="A7" s="36" t="s">
        <v>26</v>
      </c>
      <c r="B7" s="36" t="s">
        <v>27</v>
      </c>
      <c r="C7" s="36" t="s">
        <v>5</v>
      </c>
      <c r="D7" s="36" t="s">
        <v>6</v>
      </c>
      <c r="E7" s="12" t="s">
        <v>28</v>
      </c>
      <c r="F7" s="35"/>
    </row>
    <row r="8" spans="1:6" ht="18.75" customHeight="1" thickBot="1" x14ac:dyDescent="0.3">
      <c r="A8" s="37"/>
      <c r="B8" s="37"/>
      <c r="C8" s="37"/>
      <c r="D8" s="37"/>
      <c r="E8" s="13" t="s">
        <v>29</v>
      </c>
      <c r="F8" s="35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30</v>
      </c>
      <c r="B10" s="20" t="s">
        <v>31</v>
      </c>
      <c r="C10" s="21">
        <f>SUM(C11:C16)</f>
        <v>3354</v>
      </c>
      <c r="D10" s="21">
        <f>SUM(D11:D16)</f>
        <v>1654.6000000000001</v>
      </c>
      <c r="E10" s="21">
        <f>ROUND(D10/C10*100,1)</f>
        <v>49.3</v>
      </c>
      <c r="F10" s="18"/>
    </row>
    <row r="11" spans="1:6" ht="66" customHeight="1" thickBot="1" x14ac:dyDescent="0.3">
      <c r="A11" s="3" t="s">
        <v>32</v>
      </c>
      <c r="B11" s="4" t="s">
        <v>33</v>
      </c>
      <c r="C11" s="8">
        <v>1009</v>
      </c>
      <c r="D11" s="8">
        <v>604.70000000000005</v>
      </c>
      <c r="E11" s="2">
        <f t="shared" ref="E11:E12" si="0">ROUND(D11/C11*100,1)</f>
        <v>59.9</v>
      </c>
      <c r="F11" s="17"/>
    </row>
    <row r="12" spans="1:6" ht="129.75" customHeight="1" thickBot="1" x14ac:dyDescent="0.3">
      <c r="A12" s="3" t="s">
        <v>34</v>
      </c>
      <c r="B12" s="4" t="s">
        <v>35</v>
      </c>
      <c r="C12" s="8">
        <v>2303.3000000000002</v>
      </c>
      <c r="D12" s="8">
        <v>1049.9000000000001</v>
      </c>
      <c r="E12" s="2">
        <f t="shared" si="0"/>
        <v>45.6</v>
      </c>
      <c r="F12" s="17"/>
    </row>
    <row r="13" spans="1:6" ht="34.5" customHeight="1" thickBot="1" x14ac:dyDescent="0.3">
      <c r="A13" s="3">
        <v>106</v>
      </c>
      <c r="B13" s="4" t="s">
        <v>36</v>
      </c>
      <c r="C13" s="8">
        <v>31.7</v>
      </c>
      <c r="D13" s="8"/>
      <c r="E13" s="8">
        <v>100</v>
      </c>
      <c r="F13" s="17"/>
    </row>
    <row r="14" spans="1:6" ht="33.75" customHeight="1" thickBot="1" x14ac:dyDescent="0.3">
      <c r="A14" s="3">
        <v>107</v>
      </c>
      <c r="B14" s="4" t="s">
        <v>37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38</v>
      </c>
      <c r="B15" s="4" t="s">
        <v>39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40</v>
      </c>
      <c r="B16" s="4" t="s">
        <v>41</v>
      </c>
      <c r="C16" s="8">
        <v>5.8</v>
      </c>
      <c r="D16" s="8"/>
      <c r="E16" s="2">
        <f t="shared" ref="E16:E23" si="1">ROUND(D16/C16*100,1)</f>
        <v>0</v>
      </c>
      <c r="F16" s="17"/>
    </row>
    <row r="17" spans="1:6" ht="21.75" customHeight="1" thickBot="1" x14ac:dyDescent="0.3">
      <c r="A17" s="19" t="s">
        <v>42</v>
      </c>
      <c r="B17" s="20" t="s">
        <v>43</v>
      </c>
      <c r="C17" s="21">
        <f>C18</f>
        <v>88</v>
      </c>
      <c r="D17" s="21">
        <f>D18</f>
        <v>43.4</v>
      </c>
      <c r="E17" s="21">
        <f t="shared" si="1"/>
        <v>49.3</v>
      </c>
      <c r="F17" s="18"/>
    </row>
    <row r="18" spans="1:6" ht="30.75" customHeight="1" thickBot="1" x14ac:dyDescent="0.3">
      <c r="A18" s="3" t="s">
        <v>44</v>
      </c>
      <c r="B18" s="4" t="s">
        <v>45</v>
      </c>
      <c r="C18" s="8">
        <v>88</v>
      </c>
      <c r="D18" s="8">
        <v>43.4</v>
      </c>
      <c r="E18" s="2">
        <f t="shared" si="1"/>
        <v>49.3</v>
      </c>
      <c r="F18" s="17"/>
    </row>
    <row r="19" spans="1:6" ht="45" customHeight="1" thickBot="1" x14ac:dyDescent="0.3">
      <c r="A19" s="19" t="s">
        <v>46</v>
      </c>
      <c r="B19" s="20" t="s">
        <v>47</v>
      </c>
      <c r="C19" s="21">
        <f>SUM(C20:C21)</f>
        <v>264.5</v>
      </c>
      <c r="D19" s="21">
        <f>SUM(D20:D21)</f>
        <v>75.2</v>
      </c>
      <c r="E19" s="21">
        <f t="shared" si="1"/>
        <v>28.4</v>
      </c>
      <c r="F19" s="18"/>
    </row>
    <row r="20" spans="1:6" ht="60.75" customHeight="1" thickBot="1" x14ac:dyDescent="0.3">
      <c r="A20" s="3" t="s">
        <v>48</v>
      </c>
      <c r="B20" s="4" t="s">
        <v>49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49</v>
      </c>
      <c r="C21" s="8">
        <v>264.5</v>
      </c>
      <c r="D21" s="8">
        <v>75.2</v>
      </c>
      <c r="E21" s="2">
        <f t="shared" si="1"/>
        <v>28.4</v>
      </c>
      <c r="F21" s="17"/>
    </row>
    <row r="22" spans="1:6" ht="27.75" customHeight="1" thickBot="1" x14ac:dyDescent="0.3">
      <c r="A22" s="9" t="s">
        <v>50</v>
      </c>
      <c r="B22" s="20" t="s">
        <v>51</v>
      </c>
      <c r="C22" s="21">
        <f>SUM(C23:C24)</f>
        <v>1775.6</v>
      </c>
      <c r="D22" s="21">
        <f>SUM(D23:D24)</f>
        <v>266.8</v>
      </c>
      <c r="E22" s="21">
        <f t="shared" si="1"/>
        <v>15</v>
      </c>
      <c r="F22" s="18"/>
    </row>
    <row r="23" spans="1:6" ht="30.75" customHeight="1" thickBot="1" x14ac:dyDescent="0.3">
      <c r="A23" s="3" t="s">
        <v>52</v>
      </c>
      <c r="B23" s="4" t="s">
        <v>53</v>
      </c>
      <c r="C23" s="8">
        <v>1775.6</v>
      </c>
      <c r="D23" s="8">
        <v>266.8</v>
      </c>
      <c r="E23" s="2">
        <f t="shared" si="1"/>
        <v>15</v>
      </c>
      <c r="F23" s="17"/>
    </row>
    <row r="24" spans="1:6" ht="32.25" customHeight="1" thickBot="1" x14ac:dyDescent="0.3">
      <c r="A24" s="3" t="s">
        <v>54</v>
      </c>
      <c r="B24" s="4" t="s">
        <v>55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56</v>
      </c>
      <c r="B25" s="20" t="s">
        <v>57</v>
      </c>
      <c r="C25" s="21">
        <f>SUM(C26:C28)</f>
        <v>1103.5999999999999</v>
      </c>
      <c r="D25" s="21">
        <f>SUM(D26:D28)</f>
        <v>372.5</v>
      </c>
      <c r="E25" s="21">
        <v>3.7</v>
      </c>
      <c r="F25" s="18"/>
    </row>
    <row r="26" spans="1:6" ht="33.75" customHeight="1" thickBot="1" x14ac:dyDescent="0.3">
      <c r="A26" s="3" t="s">
        <v>58</v>
      </c>
      <c r="B26" s="4" t="s">
        <v>59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60</v>
      </c>
      <c r="B27" s="4" t="s">
        <v>61</v>
      </c>
      <c r="C27" s="8">
        <v>300</v>
      </c>
      <c r="D27" s="8">
        <v>8.8000000000000007</v>
      </c>
      <c r="E27" s="8">
        <v>0</v>
      </c>
      <c r="F27" s="17"/>
    </row>
    <row r="28" spans="1:6" ht="35.25" customHeight="1" thickBot="1" x14ac:dyDescent="0.3">
      <c r="A28" s="3" t="s">
        <v>62</v>
      </c>
      <c r="B28" s="4" t="s">
        <v>63</v>
      </c>
      <c r="C28" s="8">
        <v>803.6</v>
      </c>
      <c r="D28" s="8">
        <v>363.7</v>
      </c>
      <c r="E28" s="2">
        <f t="shared" ref="E28" si="2">ROUND(D28/C28*100,1)</f>
        <v>45.3</v>
      </c>
      <c r="F28" s="17"/>
    </row>
    <row r="29" spans="1:6" ht="25.5" customHeight="1" thickBot="1" x14ac:dyDescent="0.3">
      <c r="A29" s="19" t="s">
        <v>75</v>
      </c>
      <c r="B29" s="20" t="s">
        <v>64</v>
      </c>
      <c r="C29" s="21">
        <v>22</v>
      </c>
      <c r="D29" s="21">
        <v>0</v>
      </c>
      <c r="E29" s="21">
        <v>0</v>
      </c>
      <c r="F29" s="17"/>
    </row>
    <row r="30" spans="1:6" ht="25.5" customHeight="1" thickBot="1" x14ac:dyDescent="0.3">
      <c r="A30" s="22" t="s">
        <v>65</v>
      </c>
      <c r="B30" s="23" t="s">
        <v>66</v>
      </c>
      <c r="C30" s="25">
        <f>C31</f>
        <v>2515</v>
      </c>
      <c r="D30" s="25">
        <f>D31</f>
        <v>1377</v>
      </c>
      <c r="E30" s="21">
        <f t="shared" ref="E30" si="3">ROUND(D30/C30*100,1)</f>
        <v>54.8</v>
      </c>
      <c r="F30" s="18"/>
    </row>
    <row r="31" spans="1:6" ht="21.75" customHeight="1" thickBot="1" x14ac:dyDescent="0.3">
      <c r="A31" s="3" t="s">
        <v>67</v>
      </c>
      <c r="B31" s="4" t="s">
        <v>68</v>
      </c>
      <c r="C31" s="8">
        <v>2515</v>
      </c>
      <c r="D31" s="8">
        <v>1377</v>
      </c>
      <c r="E31" s="2">
        <f t="shared" ref="E31" si="4">ROUND(D31/C31*100,1)</f>
        <v>54.8</v>
      </c>
      <c r="F31" s="17"/>
    </row>
    <row r="32" spans="1:6" ht="22.5" customHeight="1" thickBot="1" x14ac:dyDescent="0.3">
      <c r="A32" s="9">
        <v>1101</v>
      </c>
      <c r="B32" s="20" t="s">
        <v>69</v>
      </c>
      <c r="C32" s="21">
        <v>48.6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70</v>
      </c>
      <c r="C33" s="21">
        <v>5</v>
      </c>
      <c r="D33" s="21">
        <v>1.4</v>
      </c>
      <c r="E33" s="21">
        <f t="shared" ref="E33:E34" si="5">ROUND(D33/C33*100,1)</f>
        <v>28</v>
      </c>
      <c r="F33" s="18"/>
    </row>
    <row r="34" spans="1:6" ht="27.75" customHeight="1" thickBot="1" x14ac:dyDescent="0.3">
      <c r="A34" s="22"/>
      <c r="B34" s="23" t="s">
        <v>71</v>
      </c>
      <c r="C34" s="24">
        <f>C33+C32+C29+C25+C22+C10+C30+C19+C17</f>
        <v>9176.2999999999993</v>
      </c>
      <c r="D34" s="24">
        <f>D33+D32+D29+D25+D22+D10+D30+D19+D17</f>
        <v>3790.9</v>
      </c>
      <c r="E34" s="25">
        <f t="shared" si="5"/>
        <v>41.3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tabSelected="1" topLeftCell="A7" workbookViewId="0">
      <selection activeCell="D10" sqref="D10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3" t="s">
        <v>78</v>
      </c>
      <c r="B1" s="33"/>
      <c r="C1" s="33"/>
      <c r="D1" s="33"/>
    </row>
    <row r="2" spans="1:4" ht="18.75" x14ac:dyDescent="0.25">
      <c r="A2" s="33" t="s">
        <v>94</v>
      </c>
      <c r="B2" s="33"/>
      <c r="C2" s="33"/>
      <c r="D2" s="33"/>
    </row>
    <row r="3" spans="1:4" ht="18.75" x14ac:dyDescent="0.25">
      <c r="A3" s="33" t="s">
        <v>93</v>
      </c>
      <c r="B3" s="33"/>
      <c r="C3" s="33"/>
      <c r="D3" s="33"/>
    </row>
    <row r="4" spans="1:4" ht="18.75" x14ac:dyDescent="0.25">
      <c r="A4" s="33" t="s">
        <v>97</v>
      </c>
      <c r="B4" s="33"/>
      <c r="C4" s="33"/>
      <c r="D4" s="33"/>
    </row>
    <row r="5" spans="1:4" ht="16.5" thickBot="1" x14ac:dyDescent="0.3">
      <c r="D5" s="26" t="s">
        <v>79</v>
      </c>
    </row>
    <row r="6" spans="1:4" ht="30.75" customHeight="1" x14ac:dyDescent="0.25">
      <c r="A6" s="38" t="s">
        <v>80</v>
      </c>
      <c r="B6" s="38" t="s">
        <v>81</v>
      </c>
      <c r="C6" s="27" t="s">
        <v>82</v>
      </c>
      <c r="D6" s="38" t="s">
        <v>84</v>
      </c>
    </row>
    <row r="7" spans="1:4" ht="16.5" thickBot="1" x14ac:dyDescent="0.3">
      <c r="A7" s="39"/>
      <c r="B7" s="39"/>
      <c r="C7" s="28" t="s">
        <v>83</v>
      </c>
      <c r="D7" s="39"/>
    </row>
    <row r="8" spans="1:4" ht="48.75" customHeight="1" thickBot="1" x14ac:dyDescent="0.3">
      <c r="A8" s="29" t="s">
        <v>85</v>
      </c>
      <c r="B8" s="30" t="s">
        <v>86</v>
      </c>
      <c r="C8" s="30"/>
      <c r="D8" s="30"/>
    </row>
    <row r="9" spans="1:4" ht="57.75" customHeight="1" thickBot="1" x14ac:dyDescent="0.3">
      <c r="A9" s="29" t="s">
        <v>87</v>
      </c>
      <c r="B9" s="30" t="s">
        <v>88</v>
      </c>
      <c r="C9" s="31">
        <v>-2023.2</v>
      </c>
      <c r="D9" s="31">
        <v>-1139.5999999999999</v>
      </c>
    </row>
    <row r="10" spans="1:4" ht="66" customHeight="1" thickBot="1" x14ac:dyDescent="0.3">
      <c r="A10" s="29" t="s">
        <v>89</v>
      </c>
      <c r="B10" s="30" t="s">
        <v>90</v>
      </c>
      <c r="C10" s="31">
        <f>доходы!E14*(-1)</f>
        <v>-7153.0999999999995</v>
      </c>
      <c r="D10" s="31">
        <f>доходы!F14*(-1)</f>
        <v>-2651.3</v>
      </c>
    </row>
    <row r="11" spans="1:4" ht="54.75" customHeight="1" thickBot="1" x14ac:dyDescent="0.3">
      <c r="A11" s="29" t="s">
        <v>91</v>
      </c>
      <c r="B11" s="30" t="s">
        <v>92</v>
      </c>
      <c r="C11" s="31">
        <f>расхоты!C34</f>
        <v>9176.2999999999993</v>
      </c>
      <c r="D11" s="31">
        <f>расхоты!D34</f>
        <v>3790.9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2023-03-07T18:40:05Z</dcterms:modified>
</cp:coreProperties>
</file>