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абота У-Погожье\Отчеты\Отчеты главы\"/>
    </mc:Choice>
  </mc:AlternateContent>
  <xr:revisionPtr revIDLastSave="0" documentId="13_ncr:1_{2203F517-6156-4F34-A997-5348ED4FDFA0}" xr6:coauthVersionLast="47" xr6:coauthVersionMax="47" xr10:uidLastSave="{00000000-0000-0000-0000-000000000000}"/>
  <bookViews>
    <workbookView xWindow="-120" yWindow="-120" windowWidth="20730" windowHeight="11160" xr2:uid="{E5F1A3FC-EA37-4294-847C-1D97BCA38E2C}"/>
  </bookViews>
  <sheets>
    <sheet name="доходы" sheetId="1" r:id="rId1"/>
    <sheet name="расхоты" sheetId="2" r:id="rId2"/>
    <sheet name="источник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D10" i="3"/>
  <c r="C10" i="3"/>
  <c r="E34" i="2"/>
  <c r="E33" i="2"/>
  <c r="E30" i="2"/>
  <c r="E31" i="2"/>
  <c r="E28" i="2"/>
  <c r="E22" i="2"/>
  <c r="E23" i="2"/>
  <c r="E21" i="2"/>
  <c r="E18" i="2"/>
  <c r="D30" i="2"/>
  <c r="C30" i="2"/>
  <c r="D19" i="2"/>
  <c r="C19" i="2"/>
  <c r="D17" i="2"/>
  <c r="C17" i="2"/>
  <c r="D25" i="2"/>
  <c r="C25" i="2"/>
  <c r="D22" i="2"/>
  <c r="C22" i="2"/>
  <c r="E17" i="2"/>
  <c r="E12" i="2"/>
  <c r="E11" i="2"/>
  <c r="D10" i="2"/>
  <c r="E10" i="2" s="1"/>
  <c r="C10" i="2"/>
  <c r="C34" i="2" l="1"/>
  <c r="E19" i="2"/>
  <c r="D34" i="2"/>
</calcChain>
</file>

<file path=xl/sharedStrings.xml><?xml version="1.0" encoding="utf-8"?>
<sst xmlns="http://schemas.openxmlformats.org/spreadsheetml/2006/main" count="107" uniqueCount="98">
  <si>
    <t>Исполнение доходов бюджета</t>
  </si>
  <si>
    <t>тысяч рублей</t>
  </si>
  <si>
    <t>№ п/п</t>
  </si>
  <si>
    <t>Наименование доходов бюджета</t>
  </si>
  <si>
    <t>Код по КОСГУ</t>
  </si>
  <si>
    <t>Утверждено на 2021 год</t>
  </si>
  <si>
    <t>Фактически исполнено</t>
  </si>
  <si>
    <t>процент исполнения, %</t>
  </si>
  <si>
    <t>1.</t>
  </si>
  <si>
    <t>Налоговые доходы</t>
  </si>
  <si>
    <t>2.</t>
  </si>
  <si>
    <t xml:space="preserve">Доходы от использования муниципальной собственности </t>
  </si>
  <si>
    <t>-</t>
  </si>
  <si>
    <t>3.</t>
  </si>
  <si>
    <t>Доходы от оказания платных услуг, компенсации затрат государства</t>
  </si>
  <si>
    <t>4.</t>
  </si>
  <si>
    <t>Денежные взыскания (штрафы)</t>
  </si>
  <si>
    <t>5.</t>
  </si>
  <si>
    <t>Невыясненные поступления</t>
  </si>
  <si>
    <t>6.</t>
  </si>
  <si>
    <t>Поступления от других бюджетов бюджетной системы Российской Федерация</t>
  </si>
  <si>
    <t>ВСЕГО ДОХОДОВ</t>
  </si>
  <si>
    <t>Усть-погожинского сельского поселения по кодам видов доходов, подвидов</t>
  </si>
  <si>
    <t xml:space="preserve"> доходов, классификации операций сектора государственного управления, </t>
  </si>
  <si>
    <t xml:space="preserve">относящихся к доходам бюджета Усть-погожинского сельского поселения, </t>
  </si>
  <si>
    <t xml:space="preserve">                                                                                                                                                                                                      </t>
  </si>
  <si>
    <t xml:space="preserve">за 2 квартал 2021 год                  </t>
  </si>
  <si>
    <t>коды</t>
  </si>
  <si>
    <t>Наименование</t>
  </si>
  <si>
    <t>Процент исполнения,</t>
  </si>
  <si>
    <t>%</t>
  </si>
  <si>
    <t>.0100</t>
  </si>
  <si>
    <t>Общегосударственные вопросы</t>
  </si>
  <si>
    <t>.0102</t>
  </si>
  <si>
    <t>Функционирование высшего должностного лица субъекта Российской Федерации и муниципального образования</t>
  </si>
  <si>
    <t>.0104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</si>
  <si>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</si>
  <si>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финансового надзора</t>
  </si>
  <si>
    <t>Обеспечение проведения выборов и референдумов</t>
  </si>
  <si>
    <t>.0111</t>
  </si>
  <si>
    <t>Резервные фонды</t>
  </si>
  <si>
    <t>.0113</t>
  </si>
  <si>
    <t>Другие общегосударственные вопросы</t>
  </si>
  <si>
    <t>.0200</t>
  </si>
  <si>
    <t>Национальная оборона</t>
  </si>
  <si>
    <t>.0203</t>
  </si>
  <si>
    <t>Мобилизационная и вневойсковая подготовка</t>
  </si>
  <si>
    <t>.0300</t>
  </si>
  <si>
    <t>Национальная безопасность и правоохранительная деятельность</t>
  </si>
  <si>
    <t>.0309</t>
  </si>
  <si>
    <t>Защита населения и территории от чрезвычайных ситуаций природного и техногенного характера, гражданская оборона</t>
  </si>
  <si>
    <t>.0400</t>
  </si>
  <si>
    <t>Национальная экономика</t>
  </si>
  <si>
    <t>.0409</t>
  </si>
  <si>
    <t>Дорожное хозяйство (дорожные фонды)</t>
  </si>
  <si>
    <t>.0412</t>
  </si>
  <si>
    <t>Другие вопросы в области национальной экономики</t>
  </si>
  <si>
    <t>.0500</t>
  </si>
  <si>
    <t>Жилищно-коммунальное хозяйство</t>
  </si>
  <si>
    <t>.0501</t>
  </si>
  <si>
    <t>Жилищное хозяйство</t>
  </si>
  <si>
    <t>.0502</t>
  </si>
  <si>
    <t>Коммунальное хозяйство</t>
  </si>
  <si>
    <t>.0503</t>
  </si>
  <si>
    <t>Прочие мероприятия по благоустройству</t>
  </si>
  <si>
    <t>Молодежная политика</t>
  </si>
  <si>
    <t>.0800</t>
  </si>
  <si>
    <t>Культура и кинематография</t>
  </si>
  <si>
    <t>.0801</t>
  </si>
  <si>
    <t>Культура</t>
  </si>
  <si>
    <t>Физическая культура и спорт</t>
  </si>
  <si>
    <t>Периодическая печать и издательства</t>
  </si>
  <si>
    <t>ИТОГО РАСХОДОВ</t>
  </si>
  <si>
    <t>бюджета Усть-погожинского сельского поселения</t>
  </si>
  <si>
    <t xml:space="preserve">по разделам и подразделам  классификации расходов </t>
  </si>
  <si>
    <t>Усть-погожинского сельского поселения</t>
  </si>
  <si>
    <t>.0707</t>
  </si>
  <si>
    <t xml:space="preserve">Исполнение расходов бюджета </t>
  </si>
  <si>
    <t>тыс.руб</t>
  </si>
  <si>
    <t>Исполнение источников финансирования дефицита</t>
  </si>
  <si>
    <t>тыс.руб.</t>
  </si>
  <si>
    <t>Наименование показателей</t>
  </si>
  <si>
    <t>Код источников финансирования дефицита бюджета</t>
  </si>
  <si>
    <t>Утверждено</t>
  </si>
  <si>
    <t>на 2020 год</t>
  </si>
  <si>
    <t>Исполнено</t>
  </si>
  <si>
    <t>Источники финансирования дефицита бюджета - всего</t>
  </si>
  <si>
    <t>000 90 00 00 00 00 0000 000</t>
  </si>
  <si>
    <t>Изменение остатков средств на счетах по учету средств бюджетов</t>
  </si>
  <si>
    <t>000 01 05 00 00 00 0000 000</t>
  </si>
  <si>
    <t>Увеличение прочих остатков денежных средств бюджетов поселений</t>
  </si>
  <si>
    <t>000 01 05 02 01 10 0000 500</t>
  </si>
  <si>
    <t>Уменьшение прочих остатков  денежных средств бюджетов поселений</t>
  </si>
  <si>
    <t>000 01 05 02 01 10 0000 600</t>
  </si>
  <si>
    <t>источников финансирования дефицита бюджета</t>
  </si>
  <si>
    <t xml:space="preserve">бюджета Усть-погожинского сельского поселения по кодам классификации </t>
  </si>
  <si>
    <t xml:space="preserve"> Усть-погожинского сельского поселения за 2 квартал 2021 год</t>
  </si>
  <si>
    <t xml:space="preserve"> за 2 квартал 2021 год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</si>
</sst>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1AC4-805D-4A27-BA08-F502CE29AE7F}">
  <dimension ref="A1:L14"/>
  <sheetViews>
    <sheetView tabSelected="1" workbookViewId="0">
      <selection activeCell="A6" sqref="A6:H6"/>
    </sheetView>
  </sheetViews>
  <sheetFormatPr defaultRowHeight="15" x14ac:dyDescent="0.25"/>
  <cols>
    <col min="1" max="1" width="2.85546875" customWidth="1"/>
    <col min="2" max="2" width="5.5703125" customWidth="1"/>
    <col min="3" max="3" width="27.5703125" customWidth="1"/>
    <col min="4" max="4" width="11.85546875" customWidth="1"/>
    <col min="5" max="5" width="14.5703125" customWidth="1"/>
    <col min="6" max="6" width="13.85546875" customWidth="1"/>
    <col min="7" max="7" width="13.42578125" customWidth="1"/>
  </cols>
  <sheetData>
    <row r="1" spans="1:12" ht="1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12" ht="15" customHeight="1" x14ac:dyDescent="0.25">
      <c r="A2" s="5"/>
      <c r="B2" s="5"/>
      <c r="C2" s="5" t="s">
        <v>22</v>
      </c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1"/>
      <c r="B3" s="5" t="s">
        <v>23</v>
      </c>
      <c r="C3" s="5"/>
      <c r="D3" s="5"/>
      <c r="E3" s="5"/>
      <c r="F3" s="5"/>
      <c r="G3" s="5"/>
      <c r="H3" s="5"/>
      <c r="I3" s="5"/>
      <c r="J3" s="5"/>
      <c r="K3" s="1"/>
      <c r="L3" s="1"/>
    </row>
    <row r="4" spans="1:12" ht="15" customHeight="1" x14ac:dyDescent="0.25">
      <c r="A4" s="1"/>
      <c r="B4" s="5"/>
      <c r="C4" s="5" t="s">
        <v>24</v>
      </c>
      <c r="D4" s="5"/>
      <c r="E4" s="5"/>
      <c r="F4" s="5"/>
      <c r="G4" s="5"/>
      <c r="H4" s="5"/>
      <c r="I4" s="5"/>
      <c r="J4" s="5"/>
      <c r="K4" s="1"/>
      <c r="L4" s="1"/>
    </row>
    <row r="5" spans="1:12" ht="15" customHeight="1" x14ac:dyDescent="0.25">
      <c r="A5" s="11" t="s">
        <v>25</v>
      </c>
      <c r="B5" s="5"/>
      <c r="C5" s="32" t="s">
        <v>26</v>
      </c>
      <c r="D5" s="32"/>
      <c r="E5" s="32"/>
      <c r="F5" s="32"/>
      <c r="G5" s="32"/>
      <c r="H5" s="5"/>
      <c r="I5" s="5"/>
      <c r="J5" s="5"/>
      <c r="K5" s="5"/>
    </row>
    <row r="6" spans="1:12" ht="15.75" customHeight="1" thickBot="1" x14ac:dyDescent="0.3">
      <c r="A6" s="33" t="s">
        <v>1</v>
      </c>
      <c r="B6" s="33"/>
      <c r="C6" s="33"/>
      <c r="D6" s="33"/>
      <c r="E6" s="33"/>
      <c r="F6" s="33"/>
      <c r="G6" s="33"/>
      <c r="H6" s="33"/>
    </row>
    <row r="7" spans="1:12" ht="51.75" customHeight="1" thickBot="1" x14ac:dyDescent="0.3"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12" ht="32.25" customHeight="1" thickBot="1" x14ac:dyDescent="0.3">
      <c r="B8" s="3" t="s">
        <v>8</v>
      </c>
      <c r="C8" s="4" t="s">
        <v>9</v>
      </c>
      <c r="D8" s="4">
        <v>110</v>
      </c>
      <c r="E8" s="2">
        <v>1518.2</v>
      </c>
      <c r="F8" s="8">
        <v>516.9</v>
      </c>
      <c r="G8" s="8">
        <v>34</v>
      </c>
    </row>
    <row r="9" spans="1:12" ht="50.25" customHeight="1" thickBot="1" x14ac:dyDescent="0.3">
      <c r="B9" s="3" t="s">
        <v>10</v>
      </c>
      <c r="C9" s="4" t="s">
        <v>11</v>
      </c>
      <c r="D9" s="4">
        <v>120</v>
      </c>
      <c r="E9" s="8">
        <v>0</v>
      </c>
      <c r="F9" s="8">
        <v>7.7</v>
      </c>
      <c r="G9" s="8" t="s">
        <v>12</v>
      </c>
    </row>
    <row r="10" spans="1:12" ht="77.25" customHeight="1" thickBot="1" x14ac:dyDescent="0.3">
      <c r="B10" s="3" t="s">
        <v>13</v>
      </c>
      <c r="C10" s="4" t="s">
        <v>14</v>
      </c>
      <c r="D10" s="4">
        <v>130</v>
      </c>
      <c r="E10" s="8">
        <v>0</v>
      </c>
      <c r="F10" s="8">
        <v>0</v>
      </c>
      <c r="G10" s="8" t="s">
        <v>12</v>
      </c>
    </row>
    <row r="11" spans="1:12" ht="42.75" customHeight="1" thickBot="1" x14ac:dyDescent="0.3">
      <c r="B11" s="3" t="s">
        <v>15</v>
      </c>
      <c r="C11" s="4" t="s">
        <v>16</v>
      </c>
      <c r="D11" s="4">
        <v>140</v>
      </c>
      <c r="E11" s="8">
        <v>15.8</v>
      </c>
      <c r="F11" s="8">
        <v>2</v>
      </c>
      <c r="G11" s="8">
        <v>12.7</v>
      </c>
    </row>
    <row r="12" spans="1:12" ht="36.75" customHeight="1" thickBot="1" x14ac:dyDescent="0.3">
      <c r="B12" s="3" t="s">
        <v>17</v>
      </c>
      <c r="C12" s="4" t="s">
        <v>18</v>
      </c>
      <c r="D12" s="4">
        <v>180</v>
      </c>
      <c r="E12" s="8" t="s">
        <v>12</v>
      </c>
      <c r="F12" s="8">
        <v>0.2</v>
      </c>
      <c r="G12" s="8" t="s">
        <v>12</v>
      </c>
    </row>
    <row r="13" spans="1:12" ht="95.25" customHeight="1" thickBot="1" x14ac:dyDescent="0.3">
      <c r="B13" s="3" t="s">
        <v>19</v>
      </c>
      <c r="C13" s="4" t="s">
        <v>20</v>
      </c>
      <c r="D13" s="4">
        <v>151</v>
      </c>
      <c r="E13" s="8">
        <v>6229.3</v>
      </c>
      <c r="F13" s="8">
        <v>2710.5</v>
      </c>
      <c r="G13" s="8">
        <v>43.5</v>
      </c>
    </row>
    <row r="14" spans="1:12" ht="44.25" customHeight="1" thickBot="1" x14ac:dyDescent="0.3">
      <c r="B14" s="9"/>
      <c r="C14" s="10" t="s">
        <v>21</v>
      </c>
      <c r="D14" s="10"/>
      <c r="E14" s="2">
        <v>7763.3</v>
      </c>
      <c r="F14" s="2">
        <v>3238.9</v>
      </c>
      <c r="G14" s="2">
        <v>41.7</v>
      </c>
    </row>
  </sheetData>
  <mergeCells count="3">
    <mergeCell ref="A1:H1"/>
    <mergeCell ref="A6:H6"/>
    <mergeCell ref="C5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8DCD-1A4A-41C7-84A7-25F5DB0180E7}">
  <dimension ref="A1:F34"/>
  <sheetViews>
    <sheetView zoomScaleNormal="100" zoomScaleSheetLayoutView="100" workbookViewId="0">
      <selection activeCell="B5" sqref="B5:D5"/>
    </sheetView>
  </sheetViews>
  <sheetFormatPr defaultRowHeight="68.25" customHeight="1" x14ac:dyDescent="0.25"/>
  <cols>
    <col min="2" max="2" width="38.85546875" customWidth="1"/>
    <col min="3" max="3" width="10.5703125" customWidth="1"/>
    <col min="4" max="4" width="13.28515625" customWidth="1"/>
    <col min="5" max="5" width="12.140625" customWidth="1"/>
    <col min="6" max="6" width="0.28515625" customWidth="1"/>
  </cols>
  <sheetData>
    <row r="1" spans="1:6" ht="24.75" customHeight="1" x14ac:dyDescent="0.25">
      <c r="A1" s="32" t="s">
        <v>77</v>
      </c>
      <c r="B1" s="32"/>
      <c r="C1" s="32"/>
      <c r="D1" s="32"/>
      <c r="E1" s="32"/>
      <c r="F1" s="32"/>
    </row>
    <row r="2" spans="1:6" ht="23.25" customHeight="1" x14ac:dyDescent="0.25">
      <c r="A2" s="32" t="s">
        <v>73</v>
      </c>
      <c r="B2" s="32"/>
      <c r="C2" s="32"/>
      <c r="D2" s="32"/>
      <c r="E2" s="32"/>
      <c r="F2" s="1"/>
    </row>
    <row r="3" spans="1:6" ht="24.75" customHeight="1" x14ac:dyDescent="0.25">
      <c r="A3" s="32" t="s">
        <v>74</v>
      </c>
      <c r="B3" s="32"/>
      <c r="C3" s="32"/>
      <c r="D3" s="32"/>
      <c r="E3" s="32"/>
    </row>
    <row r="4" spans="1:6" ht="27" customHeight="1" x14ac:dyDescent="0.25">
      <c r="A4" s="32" t="s">
        <v>75</v>
      </c>
      <c r="B4" s="32"/>
      <c r="C4" s="32"/>
      <c r="D4" s="32"/>
      <c r="E4" s="1"/>
    </row>
    <row r="5" spans="1:6" ht="27" customHeight="1" x14ac:dyDescent="0.25">
      <c r="A5" s="1"/>
      <c r="B5" s="32" t="s">
        <v>97</v>
      </c>
      <c r="C5" s="32"/>
      <c r="D5" s="32"/>
      <c r="E5" s="1"/>
    </row>
    <row r="6" spans="1:6" ht="14.25" customHeight="1" thickBot="1" x14ac:dyDescent="0.3">
      <c r="A6" s="33" t="s">
        <v>78</v>
      </c>
      <c r="B6" s="33"/>
      <c r="C6" s="33"/>
      <c r="D6" s="33"/>
      <c r="E6" s="33"/>
    </row>
    <row r="7" spans="1:6" ht="29.25" customHeight="1" x14ac:dyDescent="0.25">
      <c r="A7" s="34" t="s">
        <v>27</v>
      </c>
      <c r="B7" s="34" t="s">
        <v>28</v>
      </c>
      <c r="C7" s="34" t="s">
        <v>5</v>
      </c>
      <c r="D7" s="34" t="s">
        <v>6</v>
      </c>
      <c r="E7" s="12" t="s">
        <v>29</v>
      </c>
      <c r="F7" s="36"/>
    </row>
    <row r="8" spans="1:6" ht="18.75" customHeight="1" thickBot="1" x14ac:dyDescent="0.3">
      <c r="A8" s="35"/>
      <c r="B8" s="35"/>
      <c r="C8" s="35"/>
      <c r="D8" s="35"/>
      <c r="E8" s="13" t="s">
        <v>30</v>
      </c>
      <c r="F8" s="36"/>
    </row>
    <row r="9" spans="1:6" ht="24" customHeight="1" thickBot="1" x14ac:dyDescent="0.3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4"/>
    </row>
    <row r="10" spans="1:6" ht="35.25" customHeight="1" thickBot="1" x14ac:dyDescent="0.3">
      <c r="A10" s="19" t="s">
        <v>31</v>
      </c>
      <c r="B10" s="20" t="s">
        <v>32</v>
      </c>
      <c r="C10" s="21">
        <f>SUM(C11:C16)</f>
        <v>3036.2</v>
      </c>
      <c r="D10" s="21">
        <f>SUM(D11:D16)</f>
        <v>1645.9</v>
      </c>
      <c r="E10" s="21">
        <f>ROUND(D10/C10*100,1)</f>
        <v>54.2</v>
      </c>
      <c r="F10" s="18"/>
    </row>
    <row r="11" spans="1:6" ht="66" customHeight="1" thickBot="1" x14ac:dyDescent="0.3">
      <c r="A11" s="3" t="s">
        <v>33</v>
      </c>
      <c r="B11" s="4" t="s">
        <v>34</v>
      </c>
      <c r="C11" s="8">
        <v>833</v>
      </c>
      <c r="D11" s="8">
        <v>515.4</v>
      </c>
      <c r="E11" s="2">
        <f t="shared" ref="E11:E12" si="0">ROUND(D11/C11*100,1)</f>
        <v>61.9</v>
      </c>
      <c r="F11" s="17"/>
    </row>
    <row r="12" spans="1:6" ht="129.75" customHeight="1" thickBot="1" x14ac:dyDescent="0.3">
      <c r="A12" s="3" t="s">
        <v>35</v>
      </c>
      <c r="B12" s="4" t="s">
        <v>36</v>
      </c>
      <c r="C12" s="8">
        <v>2162</v>
      </c>
      <c r="D12" s="8">
        <v>1130.5</v>
      </c>
      <c r="E12" s="2">
        <f t="shared" si="0"/>
        <v>52.3</v>
      </c>
      <c r="F12" s="17"/>
    </row>
    <row r="13" spans="1:6" ht="34.5" customHeight="1" thickBot="1" x14ac:dyDescent="0.3">
      <c r="A13" s="3">
        <v>106</v>
      </c>
      <c r="B13" s="4" t="s">
        <v>37</v>
      </c>
      <c r="C13" s="8">
        <v>31.2</v>
      </c>
      <c r="D13" s="8">
        <v>0</v>
      </c>
      <c r="E13" s="8">
        <v>0</v>
      </c>
      <c r="F13" s="17"/>
    </row>
    <row r="14" spans="1:6" ht="33.75" customHeight="1" thickBot="1" x14ac:dyDescent="0.3">
      <c r="A14" s="3">
        <v>107</v>
      </c>
      <c r="B14" s="4" t="s">
        <v>38</v>
      </c>
      <c r="C14" s="8">
        <v>0</v>
      </c>
      <c r="D14" s="8">
        <v>0</v>
      </c>
      <c r="E14" s="8">
        <v>0</v>
      </c>
      <c r="F14" s="17"/>
    </row>
    <row r="15" spans="1:6" ht="23.25" customHeight="1" thickBot="1" x14ac:dyDescent="0.3">
      <c r="A15" s="3" t="s">
        <v>39</v>
      </c>
      <c r="B15" s="4" t="s">
        <v>40</v>
      </c>
      <c r="C15" s="8">
        <v>4.2</v>
      </c>
      <c r="D15" s="8">
        <v>0</v>
      </c>
      <c r="E15" s="8">
        <v>0</v>
      </c>
      <c r="F15" s="17"/>
    </row>
    <row r="16" spans="1:6" ht="31.5" customHeight="1" thickBot="1" x14ac:dyDescent="0.3">
      <c r="A16" s="3" t="s">
        <v>41</v>
      </c>
      <c r="B16" s="4" t="s">
        <v>42</v>
      </c>
      <c r="C16" s="8">
        <v>5.8</v>
      </c>
      <c r="D16" s="8">
        <v>0</v>
      </c>
      <c r="E16" s="8">
        <v>0</v>
      </c>
      <c r="F16" s="17"/>
    </row>
    <row r="17" spans="1:6" ht="21.75" customHeight="1" thickBot="1" x14ac:dyDescent="0.3">
      <c r="A17" s="19" t="s">
        <v>43</v>
      </c>
      <c r="B17" s="20" t="s">
        <v>44</v>
      </c>
      <c r="C17" s="21">
        <f>C18</f>
        <v>85.8</v>
      </c>
      <c r="D17" s="21">
        <f>D18</f>
        <v>27.7</v>
      </c>
      <c r="E17" s="21">
        <f t="shared" ref="E17:E23" si="1">ROUND(D17/C17*100,1)</f>
        <v>32.299999999999997</v>
      </c>
      <c r="F17" s="18"/>
    </row>
    <row r="18" spans="1:6" ht="30.75" customHeight="1" thickBot="1" x14ac:dyDescent="0.3">
      <c r="A18" s="3" t="s">
        <v>45</v>
      </c>
      <c r="B18" s="4" t="s">
        <v>46</v>
      </c>
      <c r="C18" s="8">
        <v>85.8</v>
      </c>
      <c r="D18" s="8">
        <v>27.7</v>
      </c>
      <c r="E18" s="2">
        <f t="shared" si="1"/>
        <v>32.299999999999997</v>
      </c>
      <c r="F18" s="17"/>
    </row>
    <row r="19" spans="1:6" ht="45" customHeight="1" thickBot="1" x14ac:dyDescent="0.3">
      <c r="A19" s="19" t="s">
        <v>47</v>
      </c>
      <c r="B19" s="20" t="s">
        <v>48</v>
      </c>
      <c r="C19" s="21">
        <f>SUM(C20:C21)</f>
        <v>240</v>
      </c>
      <c r="D19" s="21">
        <f>SUM(D20:D21)</f>
        <v>44.3</v>
      </c>
      <c r="E19" s="21">
        <f t="shared" si="1"/>
        <v>18.5</v>
      </c>
      <c r="F19" s="18"/>
    </row>
    <row r="20" spans="1:6" ht="60.75" customHeight="1" thickBot="1" x14ac:dyDescent="0.3">
      <c r="A20" s="3" t="s">
        <v>49</v>
      </c>
      <c r="B20" s="4" t="s">
        <v>50</v>
      </c>
      <c r="C20" s="8">
        <v>0</v>
      </c>
      <c r="D20" s="8">
        <v>0</v>
      </c>
      <c r="E20" s="8">
        <v>0</v>
      </c>
      <c r="F20" s="17"/>
    </row>
    <row r="21" spans="1:6" ht="68.25" customHeight="1" thickBot="1" x14ac:dyDescent="0.3">
      <c r="A21" s="3">
        <v>310</v>
      </c>
      <c r="B21" s="4" t="s">
        <v>50</v>
      </c>
      <c r="C21" s="8">
        <v>240</v>
      </c>
      <c r="D21" s="8">
        <v>44.3</v>
      </c>
      <c r="E21" s="2">
        <f t="shared" si="1"/>
        <v>18.5</v>
      </c>
      <c r="F21" s="17"/>
    </row>
    <row r="22" spans="1:6" ht="27.75" customHeight="1" thickBot="1" x14ac:dyDescent="0.3">
      <c r="A22" s="9" t="s">
        <v>51</v>
      </c>
      <c r="B22" s="20" t="s">
        <v>52</v>
      </c>
      <c r="C22" s="21">
        <f>SUM(C23:C24)</f>
        <v>1306.3</v>
      </c>
      <c r="D22" s="21">
        <f>SUM(D23:D24)</f>
        <v>93</v>
      </c>
      <c r="E22" s="21">
        <f t="shared" si="1"/>
        <v>7.1</v>
      </c>
      <c r="F22" s="18"/>
    </row>
    <row r="23" spans="1:6" ht="30.75" customHeight="1" thickBot="1" x14ac:dyDescent="0.3">
      <c r="A23" s="3" t="s">
        <v>53</v>
      </c>
      <c r="B23" s="4" t="s">
        <v>54</v>
      </c>
      <c r="C23" s="8">
        <v>1306.3</v>
      </c>
      <c r="D23" s="8">
        <v>93</v>
      </c>
      <c r="E23" s="2">
        <f t="shared" si="1"/>
        <v>7.1</v>
      </c>
      <c r="F23" s="17"/>
    </row>
    <row r="24" spans="1:6" ht="32.25" customHeight="1" thickBot="1" x14ac:dyDescent="0.3">
      <c r="A24" s="3" t="s">
        <v>55</v>
      </c>
      <c r="B24" s="4" t="s">
        <v>56</v>
      </c>
      <c r="C24" s="8" t="s">
        <v>12</v>
      </c>
      <c r="D24" s="8" t="s">
        <v>12</v>
      </c>
      <c r="E24" s="8" t="s">
        <v>12</v>
      </c>
      <c r="F24" s="17"/>
    </row>
    <row r="25" spans="1:6" ht="33" customHeight="1" thickBot="1" x14ac:dyDescent="0.3">
      <c r="A25" s="19" t="s">
        <v>57</v>
      </c>
      <c r="B25" s="20" t="s">
        <v>58</v>
      </c>
      <c r="C25" s="21">
        <f>SUM(C26:C28)</f>
        <v>2470.6000000000004</v>
      </c>
      <c r="D25" s="21">
        <f>SUM(D26:D28)</f>
        <v>486.2</v>
      </c>
      <c r="E25" s="21">
        <v>3.7</v>
      </c>
      <c r="F25" s="18"/>
    </row>
    <row r="26" spans="1:6" ht="33.75" customHeight="1" thickBot="1" x14ac:dyDescent="0.3">
      <c r="A26" s="3" t="s">
        <v>59</v>
      </c>
      <c r="B26" s="4" t="s">
        <v>60</v>
      </c>
      <c r="C26" s="8">
        <v>0</v>
      </c>
      <c r="D26" s="8">
        <v>0</v>
      </c>
      <c r="E26" s="8">
        <v>0</v>
      </c>
      <c r="F26" s="17"/>
    </row>
    <row r="27" spans="1:6" ht="24.75" customHeight="1" thickBot="1" x14ac:dyDescent="0.3">
      <c r="A27" s="3" t="s">
        <v>61</v>
      </c>
      <c r="B27" s="4" t="s">
        <v>62</v>
      </c>
      <c r="C27" s="8">
        <v>1201.4000000000001</v>
      </c>
      <c r="D27" s="8">
        <v>0</v>
      </c>
      <c r="E27" s="8">
        <v>0</v>
      </c>
      <c r="F27" s="17"/>
    </row>
    <row r="28" spans="1:6" ht="35.25" customHeight="1" thickBot="1" x14ac:dyDescent="0.3">
      <c r="A28" s="3" t="s">
        <v>63</v>
      </c>
      <c r="B28" s="4" t="s">
        <v>64</v>
      </c>
      <c r="C28" s="8">
        <v>1269.2</v>
      </c>
      <c r="D28" s="8">
        <v>486.2</v>
      </c>
      <c r="E28" s="2">
        <f t="shared" ref="E28" si="2">ROUND(D28/C28*100,1)</f>
        <v>38.299999999999997</v>
      </c>
      <c r="F28" s="17"/>
    </row>
    <row r="29" spans="1:6" ht="25.5" customHeight="1" thickBot="1" x14ac:dyDescent="0.3">
      <c r="A29" s="19" t="s">
        <v>76</v>
      </c>
      <c r="B29" s="20" t="s">
        <v>65</v>
      </c>
      <c r="C29" s="21">
        <v>80</v>
      </c>
      <c r="D29" s="21">
        <v>50</v>
      </c>
      <c r="E29" s="21">
        <v>0</v>
      </c>
      <c r="F29" s="17"/>
    </row>
    <row r="30" spans="1:6" ht="25.5" customHeight="1" thickBot="1" x14ac:dyDescent="0.3">
      <c r="A30" s="22" t="s">
        <v>66</v>
      </c>
      <c r="B30" s="23" t="s">
        <v>67</v>
      </c>
      <c r="C30" s="25">
        <f>C31</f>
        <v>1853.9</v>
      </c>
      <c r="D30" s="25">
        <f>D31</f>
        <v>636.5</v>
      </c>
      <c r="E30" s="21">
        <f t="shared" ref="E30" si="3">ROUND(D30/C30*100,1)</f>
        <v>34.299999999999997</v>
      </c>
      <c r="F30" s="18"/>
    </row>
    <row r="31" spans="1:6" ht="21.75" customHeight="1" thickBot="1" x14ac:dyDescent="0.3">
      <c r="A31" s="3" t="s">
        <v>68</v>
      </c>
      <c r="B31" s="4" t="s">
        <v>69</v>
      </c>
      <c r="C31" s="8">
        <v>1853.9</v>
      </c>
      <c r="D31" s="8">
        <v>636.5</v>
      </c>
      <c r="E31" s="2">
        <f t="shared" ref="E31" si="4">ROUND(D31/C31*100,1)</f>
        <v>34.299999999999997</v>
      </c>
      <c r="F31" s="17"/>
    </row>
    <row r="32" spans="1:6" ht="22.5" customHeight="1" thickBot="1" x14ac:dyDescent="0.3">
      <c r="A32" s="9">
        <v>1101</v>
      </c>
      <c r="B32" s="20" t="s">
        <v>70</v>
      </c>
      <c r="C32" s="21">
        <v>20</v>
      </c>
      <c r="D32" s="21">
        <v>0</v>
      </c>
      <c r="E32" s="21">
        <v>0</v>
      </c>
      <c r="F32" s="18"/>
    </row>
    <row r="33" spans="1:6" ht="27.75" customHeight="1" thickBot="1" x14ac:dyDescent="0.3">
      <c r="A33" s="9">
        <v>1202</v>
      </c>
      <c r="B33" s="20" t="s">
        <v>71</v>
      </c>
      <c r="C33" s="21">
        <v>30</v>
      </c>
      <c r="D33" s="21">
        <v>8.1</v>
      </c>
      <c r="E33" s="21">
        <f t="shared" ref="E33:E34" si="5">ROUND(D33/C33*100,1)</f>
        <v>27</v>
      </c>
      <c r="F33" s="18"/>
    </row>
    <row r="34" spans="1:6" ht="27.75" customHeight="1" thickBot="1" x14ac:dyDescent="0.3">
      <c r="A34" s="22"/>
      <c r="B34" s="23" t="s">
        <v>72</v>
      </c>
      <c r="C34" s="24">
        <f>C33+C32+C29+C25+C22+C10+C30+C19+C17</f>
        <v>9122.7999999999993</v>
      </c>
      <c r="D34" s="24">
        <f>D33+D32+D29+D25+D22+D10+D30+D19+D17</f>
        <v>2991.7</v>
      </c>
      <c r="E34" s="25">
        <f t="shared" si="5"/>
        <v>32.799999999999997</v>
      </c>
      <c r="F34" s="18"/>
    </row>
  </sheetData>
  <mergeCells count="11">
    <mergeCell ref="F7:F8"/>
    <mergeCell ref="A1:F1"/>
    <mergeCell ref="A6:E6"/>
    <mergeCell ref="A3:E3"/>
    <mergeCell ref="A4:D4"/>
    <mergeCell ref="B5:D5"/>
    <mergeCell ref="A2:E2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A994-EAF5-4598-9ACE-47C22FBC5CFA}">
  <dimension ref="A1:D11"/>
  <sheetViews>
    <sheetView workbookViewId="0">
      <selection activeCell="D11" sqref="D11"/>
    </sheetView>
  </sheetViews>
  <sheetFormatPr defaultRowHeight="15" x14ac:dyDescent="0.25"/>
  <cols>
    <col min="1" max="1" width="30.28515625" customWidth="1"/>
    <col min="2" max="2" width="28.42578125" customWidth="1"/>
    <col min="3" max="5" width="17.28515625" customWidth="1"/>
  </cols>
  <sheetData>
    <row r="1" spans="1:4" ht="18.75" x14ac:dyDescent="0.25">
      <c r="A1" s="32" t="s">
        <v>79</v>
      </c>
      <c r="B1" s="32"/>
      <c r="C1" s="32"/>
      <c r="D1" s="32"/>
    </row>
    <row r="2" spans="1:4" ht="18.75" x14ac:dyDescent="0.25">
      <c r="A2" s="32" t="s">
        <v>95</v>
      </c>
      <c r="B2" s="32"/>
      <c r="C2" s="32"/>
      <c r="D2" s="32"/>
    </row>
    <row r="3" spans="1:4" ht="18.75" x14ac:dyDescent="0.25">
      <c r="A3" s="32" t="s">
        <v>94</v>
      </c>
      <c r="B3" s="32"/>
      <c r="C3" s="32"/>
      <c r="D3" s="32"/>
    </row>
    <row r="4" spans="1:4" ht="18.75" x14ac:dyDescent="0.25">
      <c r="A4" s="32" t="s">
        <v>96</v>
      </c>
      <c r="B4" s="32"/>
      <c r="C4" s="32"/>
      <c r="D4" s="32"/>
    </row>
    <row r="5" spans="1:4" ht="16.5" thickBot="1" x14ac:dyDescent="0.3">
      <c r="A5" s="26" t="s">
        <v>80</v>
      </c>
    </row>
    <row r="6" spans="1:4" ht="30.75" customHeight="1" x14ac:dyDescent="0.25">
      <c r="A6" s="37" t="s">
        <v>81</v>
      </c>
      <c r="B6" s="37" t="s">
        <v>82</v>
      </c>
      <c r="C6" s="27" t="s">
        <v>83</v>
      </c>
      <c r="D6" s="37" t="s">
        <v>85</v>
      </c>
    </row>
    <row r="7" spans="1:4" ht="16.5" thickBot="1" x14ac:dyDescent="0.3">
      <c r="A7" s="38"/>
      <c r="B7" s="38"/>
      <c r="C7" s="28" t="s">
        <v>84</v>
      </c>
      <c r="D7" s="38"/>
    </row>
    <row r="8" spans="1:4" ht="48.75" customHeight="1" thickBot="1" x14ac:dyDescent="0.3">
      <c r="A8" s="29" t="s">
        <v>86</v>
      </c>
      <c r="B8" s="30" t="s">
        <v>87</v>
      </c>
      <c r="C8" s="30"/>
      <c r="D8" s="30"/>
    </row>
    <row r="9" spans="1:4" ht="57.75" customHeight="1" thickBot="1" x14ac:dyDescent="0.3">
      <c r="A9" s="29" t="s">
        <v>88</v>
      </c>
      <c r="B9" s="30" t="s">
        <v>89</v>
      </c>
      <c r="C9" s="31">
        <v>-1359.5</v>
      </c>
      <c r="D9" s="31">
        <v>247.2</v>
      </c>
    </row>
    <row r="10" spans="1:4" ht="66" customHeight="1" thickBot="1" x14ac:dyDescent="0.3">
      <c r="A10" s="29" t="s">
        <v>90</v>
      </c>
      <c r="B10" s="30" t="s">
        <v>91</v>
      </c>
      <c r="C10" s="31">
        <f>доходы!E14*(-1)</f>
        <v>-7763.3</v>
      </c>
      <c r="D10" s="31">
        <f>доходы!F14*(-1)</f>
        <v>-3238.9</v>
      </c>
    </row>
    <row r="11" spans="1:4" ht="54.75" customHeight="1" thickBot="1" x14ac:dyDescent="0.3">
      <c r="A11" s="29" t="s">
        <v>92</v>
      </c>
      <c r="B11" s="30" t="s">
        <v>93</v>
      </c>
      <c r="C11" s="31">
        <f>расхоты!C34</f>
        <v>9122.7999999999993</v>
      </c>
      <c r="D11" s="31">
        <f>расхоты!D34</f>
        <v>2991.7</v>
      </c>
    </row>
  </sheetData>
  <mergeCells count="7">
    <mergeCell ref="A6:A7"/>
    <mergeCell ref="B6:B7"/>
    <mergeCell ref="D6:D7"/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расхоты</vt:lpstr>
      <vt:lpstr>источники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2023-03-07T17:36:54Z</cp:lastPrinted>
  <dcterms:created xsi:type="dcterms:W3CDTF">2023-03-07T16:51:53Z</dcterms:created>
  <dcterms:modified xsi:type="dcterms:W3CDTF">2023-03-07T18:04:23Z</dcterms:modified>
</cp:coreProperties>
</file>